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.shortcut-targets-by-id\0B6YWtRACmavOZ25tN1duSTltRk0\Hartford Marathon Foundation\RiMaConn Relay - RunTheGreenWay\2023\Pace Team Calculator\"/>
    </mc:Choice>
  </mc:AlternateContent>
  <xr:revisionPtr revIDLastSave="0" documentId="13_ncr:1_{D4C4137A-5E3C-4C3C-9C7B-FE07BFC284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culator" sheetId="1" r:id="rId1"/>
    <sheet name="Dropdown Criteri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F34" i="1"/>
  <c r="F33" i="1"/>
  <c r="F35" i="1"/>
  <c r="J22" i="1"/>
  <c r="L35" i="1" l="1"/>
  <c r="M35" i="1" s="1"/>
  <c r="I35" i="1"/>
  <c r="J35" i="1" s="1"/>
  <c r="G35" i="1"/>
  <c r="L34" i="1"/>
  <c r="M34" i="1" s="1"/>
  <c r="I34" i="1"/>
  <c r="J34" i="1" s="1"/>
  <c r="L33" i="1"/>
  <c r="M33" i="1" s="1"/>
  <c r="I33" i="1"/>
  <c r="J33" i="1" s="1"/>
  <c r="G33" i="1"/>
  <c r="V24" i="1"/>
  <c r="S24" i="1"/>
  <c r="P24" i="1"/>
  <c r="M24" i="1"/>
  <c r="J24" i="1"/>
  <c r="G24" i="1"/>
  <c r="C24" i="1"/>
  <c r="V23" i="1"/>
  <c r="S23" i="1"/>
  <c r="P23" i="1"/>
  <c r="M23" i="1"/>
  <c r="J23" i="1"/>
  <c r="G23" i="1"/>
  <c r="C23" i="1"/>
  <c r="V22" i="1"/>
  <c r="S22" i="1"/>
  <c r="P22" i="1"/>
  <c r="M22" i="1"/>
  <c r="G22" i="1"/>
  <c r="C22" i="1"/>
  <c r="M13" i="1"/>
  <c r="J13" i="1"/>
  <c r="G13" i="1"/>
  <c r="C13" i="1"/>
  <c r="M12" i="1"/>
  <c r="J12" i="1"/>
  <c r="G12" i="1"/>
  <c r="C12" i="1"/>
  <c r="M11" i="1"/>
  <c r="J11" i="1"/>
  <c r="G11" i="1"/>
  <c r="C11" i="1"/>
  <c r="M10" i="1"/>
  <c r="J10" i="1"/>
  <c r="G10" i="1"/>
  <c r="M9" i="1"/>
  <c r="J9" i="1"/>
  <c r="G9" i="1"/>
  <c r="C9" i="1"/>
  <c r="M8" i="1"/>
  <c r="J8" i="1"/>
  <c r="G8" i="1"/>
  <c r="C8" i="1"/>
  <c r="V26" i="1" l="1"/>
  <c r="V27" i="1" s="1"/>
  <c r="M15" i="1"/>
  <c r="M16" i="1" s="1"/>
  <c r="C34" i="1"/>
  <c r="C33" i="1"/>
  <c r="G34" i="1"/>
  <c r="M37" i="1" s="1"/>
  <c r="M38" i="1" s="1"/>
  <c r="C35" i="1"/>
</calcChain>
</file>

<file path=xl/sharedStrings.xml><?xml version="1.0" encoding="utf-8"?>
<sst xmlns="http://schemas.openxmlformats.org/spreadsheetml/2006/main" count="133" uniqueCount="56">
  <si>
    <t>Pace</t>
  </si>
  <si>
    <t>Race Start Time</t>
  </si>
  <si>
    <t xml:space="preserve">  TEAM PACE CALCULATOR</t>
  </si>
  <si>
    <t>6 PERSON TEAM</t>
  </si>
  <si>
    <t>Runner 
Number</t>
  </si>
  <si>
    <t>Runner Name</t>
  </si>
  <si>
    <t>Total Distance</t>
  </si>
  <si>
    <t>Predicted Pace Per Mile</t>
  </si>
  <si>
    <t>First Run</t>
  </si>
  <si>
    <t>Second Run</t>
  </si>
  <si>
    <t>Third Run</t>
  </si>
  <si>
    <t>Leg</t>
  </si>
  <si>
    <t>Distance</t>
  </si>
  <si>
    <t>Time</t>
  </si>
  <si>
    <t>Leg 1</t>
  </si>
  <si>
    <t>Leg 7</t>
  </si>
  <si>
    <t>Leg 13</t>
  </si>
  <si>
    <t>Leg 2</t>
  </si>
  <si>
    <t>Leg 8</t>
  </si>
  <si>
    <t>Leg 14</t>
  </si>
  <si>
    <t>Leg 3</t>
  </si>
  <si>
    <t>Leg 9</t>
  </si>
  <si>
    <t>Leg 15</t>
  </si>
  <si>
    <t>Leg 4</t>
  </si>
  <si>
    <t>Leg 10</t>
  </si>
  <si>
    <t>Leg 16</t>
  </si>
  <si>
    <t>Leg 5</t>
  </si>
  <si>
    <t>Leg 11</t>
  </si>
  <si>
    <t>Leg 17</t>
  </si>
  <si>
    <t>Leg 6</t>
  </si>
  <si>
    <t>Leg 12</t>
  </si>
  <si>
    <t>Leg 18</t>
  </si>
  <si>
    <t>Fourth Run</t>
  </si>
  <si>
    <t>Fifth Run</t>
  </si>
  <si>
    <t>Sixth Run</t>
  </si>
  <si>
    <t>Leg 1 &amp; 2</t>
  </si>
  <si>
    <t>Leg 7 &amp; 8</t>
  </si>
  <si>
    <t>Leg 13 &amp; 14</t>
  </si>
  <si>
    <t>Leg 3 &amp; 4</t>
  </si>
  <si>
    <t>Leg 9 &amp; 10</t>
  </si>
  <si>
    <t>Leg 15 &amp; 16</t>
  </si>
  <si>
    <t>Leg 5 &amp; 6</t>
  </si>
  <si>
    <t>Leg 11 &amp; 12</t>
  </si>
  <si>
    <t>Leg 17 &amp; 18</t>
  </si>
  <si>
    <t>EnterRunner1Name</t>
  </si>
  <si>
    <t>EnterRunner2Name</t>
  </si>
  <si>
    <t>EnterRunner3Name</t>
  </si>
  <si>
    <t>EnterRunner4Name</t>
  </si>
  <si>
    <t>EnterRunner5Name</t>
  </si>
  <si>
    <t>EnterRunner6Name</t>
  </si>
  <si>
    <r>
      <t xml:space="preserve">3 PERSON TEAM (Option 2) - </t>
    </r>
    <r>
      <rPr>
        <i/>
        <sz val="10"/>
        <rFont val="Arial"/>
        <family val="2"/>
      </rPr>
      <t>Exchange at Every Other Exchange Location</t>
    </r>
  </si>
  <si>
    <r>
      <t xml:space="preserve">3 PERSON TEAM (Option 1) - </t>
    </r>
    <r>
      <rPr>
        <i/>
        <sz val="10"/>
        <rFont val="Arial"/>
        <family val="2"/>
      </rPr>
      <t>Exchange at Every Exchange Location</t>
    </r>
  </si>
  <si>
    <t>OVERALL TEAM TIME</t>
  </si>
  <si>
    <t>AVERAGE TEAM PACE</t>
  </si>
  <si>
    <r>
      <t xml:space="preserve">Complete or select from the drop down options, in </t>
    </r>
    <r>
      <rPr>
        <b/>
        <sz val="10"/>
        <rFont val="Arial"/>
        <family val="2"/>
      </rPr>
      <t xml:space="preserve">ONLY </t>
    </r>
    <r>
      <rPr>
        <sz val="10"/>
        <color rgb="FF000000"/>
        <rFont val="Arial"/>
        <family val="2"/>
      </rPr>
      <t xml:space="preserve">the cells highlighed in </t>
    </r>
    <r>
      <rPr>
        <b/>
        <sz val="10"/>
        <rFont val="Arial"/>
        <family val="2"/>
      </rPr>
      <t xml:space="preserve">ORANGE </t>
    </r>
    <r>
      <rPr>
        <sz val="10"/>
        <color rgb="FF000000"/>
        <rFont val="Arial"/>
        <family val="2"/>
      </rPr>
      <t xml:space="preserve">to calculate individual and overall race time, as well as team pace. </t>
    </r>
  </si>
  <si>
    <t xml:space="preserve">^ SELECT ^ FROM
DROPDOWN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</si>
</sst>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:&quot;ss"/>
  </numFmts>
  <fonts count="16">
    <font>
      <sz val="10"/>
      <color rgb="FF000000"/>
      <name val="Arial"/>
    </font>
    <font>
      <sz val="10"/>
      <name val="Arial"/>
    </font>
    <font>
      <b/>
      <sz val="36"/>
      <name val="Calibri"/>
    </font>
    <font>
      <b/>
      <sz val="11"/>
      <name val="Calibri"/>
    </font>
    <font>
      <i/>
      <sz val="11"/>
      <name val="Calibri"/>
    </font>
    <font>
      <sz val="11"/>
      <name val="Calibri"/>
    </font>
    <font>
      <sz val="11"/>
      <name val="Arial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8" tint="0.59999389629810485"/>
        <bgColor rgb="FFD0E0E3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7"/>
        <bgColor rgb="FFFFE599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6" fontId="1" fillId="0" borderId="0" xfId="0" applyNumberFormat="1" applyFont="1"/>
    <xf numFmtId="0" fontId="1" fillId="0" borderId="0" xfId="0" applyFont="1"/>
    <xf numFmtId="18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3" fillId="8" borderId="11" xfId="0" applyNumberFormat="1" applyFont="1" applyFill="1" applyBorder="1" applyAlignment="1">
      <alignment horizontal="center" vertical="center" wrapText="1"/>
    </xf>
    <xf numFmtId="164" fontId="13" fillId="7" borderId="11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4" fontId="13" fillId="8" borderId="3" xfId="0" applyNumberFormat="1" applyFont="1" applyFill="1" applyBorder="1" applyAlignment="1">
      <alignment horizontal="center" vertical="center" wrapText="1"/>
    </xf>
    <xf numFmtId="164" fontId="13" fillId="7" borderId="3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64" fontId="13" fillId="8" borderId="16" xfId="0" applyNumberFormat="1" applyFont="1" applyFill="1" applyBorder="1" applyAlignment="1">
      <alignment horizontal="center" vertical="center" wrapText="1"/>
    </xf>
    <xf numFmtId="164" fontId="13" fillId="7" borderId="16" xfId="0" applyNumberFormat="1" applyFont="1" applyFill="1" applyBorder="1" applyAlignment="1">
      <alignment horizontal="center" vertical="center" wrapText="1"/>
    </xf>
    <xf numFmtId="164" fontId="13" fillId="8" borderId="17" xfId="0" applyNumberFormat="1" applyFont="1" applyFill="1" applyBorder="1" applyAlignment="1">
      <alignment horizontal="center" vertical="center" wrapText="1"/>
    </xf>
    <xf numFmtId="164" fontId="13" fillId="7" borderId="17" xfId="0" applyNumberFormat="1" applyFont="1" applyFill="1" applyBorder="1" applyAlignment="1">
      <alignment horizontal="center" vertical="center" wrapText="1"/>
    </xf>
    <xf numFmtId="164" fontId="13" fillId="7" borderId="9" xfId="0" applyNumberFormat="1" applyFont="1" applyFill="1" applyBorder="1" applyAlignment="1">
      <alignment horizontal="center" vertical="center" wrapText="1"/>
    </xf>
    <xf numFmtId="164" fontId="13" fillId="7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12" fillId="3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9" borderId="2" xfId="0" applyFont="1" applyFill="1" applyBorder="1" applyAlignment="1" applyProtection="1">
      <alignment horizontal="center" vertical="center" wrapText="1"/>
      <protection locked="0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6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wrapText="1"/>
    </xf>
    <xf numFmtId="0" fontId="8" fillId="6" borderId="2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wrapText="1"/>
    </xf>
    <xf numFmtId="0" fontId="10" fillId="10" borderId="15" xfId="0" applyFont="1" applyFill="1" applyBorder="1" applyAlignment="1">
      <alignment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8" fillId="6" borderId="2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8" fillId="6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3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theme="7"/>
        </patternFill>
      </fill>
    </dxf>
  </dxfs>
  <tableStyles count="0" defaultTableStyle="TableStyleMedium2" defaultPivotStyle="PivotStyleLight16"/>
  <colors>
    <mruColors>
      <color rgb="FFFFE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69665</xdr:rowOff>
    </xdr:from>
    <xdr:to>
      <xdr:col>3</xdr:col>
      <xdr:colOff>552450</xdr:colOff>
      <xdr:row>0</xdr:row>
      <xdr:rowOff>1033501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9665"/>
          <a:ext cx="3609975" cy="96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9"/>
  <sheetViews>
    <sheetView tabSelected="1" zoomScaleNormal="100" workbookViewId="0">
      <selection activeCell="B22" sqref="B22"/>
    </sheetView>
  </sheetViews>
  <sheetFormatPr defaultColWidth="14.42578125" defaultRowHeight="15.75" customHeight="1"/>
  <cols>
    <col min="1" max="1" width="10.85546875" style="5" customWidth="1"/>
    <col min="2" max="2" width="25.140625" style="5" customWidth="1"/>
    <col min="3" max="4" width="11.5703125" style="5" customWidth="1"/>
    <col min="5" max="22" width="10.7109375" style="5" customWidth="1"/>
    <col min="23" max="16384" width="14.42578125" style="5"/>
  </cols>
  <sheetData>
    <row r="1" spans="1:22" ht="84" customHeight="1" thickBot="1">
      <c r="A1" s="47"/>
      <c r="B1" s="45"/>
      <c r="C1" s="45"/>
      <c r="D1" s="45"/>
      <c r="E1" s="45" t="s">
        <v>2</v>
      </c>
      <c r="F1" s="45"/>
      <c r="G1" s="45"/>
      <c r="H1" s="45"/>
      <c r="I1" s="45"/>
      <c r="J1" s="45"/>
      <c r="K1" s="45"/>
      <c r="L1" s="45"/>
      <c r="M1" s="46"/>
      <c r="N1" s="4"/>
      <c r="O1" s="4"/>
      <c r="P1" s="4"/>
      <c r="Q1" s="4"/>
      <c r="R1" s="4"/>
      <c r="S1" s="4"/>
      <c r="T1" s="4"/>
    </row>
    <row r="2" spans="1:22" ht="15.95" customHeight="1" thickBot="1">
      <c r="A2" s="6"/>
      <c r="B2" s="6"/>
      <c r="C2" s="7"/>
      <c r="D2" s="7"/>
      <c r="E2" s="7"/>
      <c r="F2" s="7"/>
      <c r="G2" s="8"/>
      <c r="H2" s="7"/>
      <c r="I2" s="7"/>
      <c r="J2" s="8"/>
      <c r="K2" s="7"/>
      <c r="L2" s="7"/>
      <c r="M2" s="8"/>
      <c r="N2" s="4"/>
      <c r="O2" s="4"/>
      <c r="P2" s="4"/>
      <c r="Q2" s="4"/>
      <c r="R2" s="4"/>
      <c r="S2" s="4"/>
      <c r="T2" s="4"/>
      <c r="U2" s="4"/>
      <c r="V2" s="4"/>
    </row>
    <row r="3" spans="1:22" ht="15.95" customHeight="1" thickBot="1">
      <c r="A3" s="61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4"/>
      <c r="O3" s="4"/>
      <c r="P3" s="4"/>
      <c r="Q3" s="4"/>
      <c r="R3" s="4"/>
      <c r="S3" s="4"/>
      <c r="T3" s="4"/>
      <c r="U3" s="4"/>
      <c r="V3" s="4"/>
    </row>
    <row r="4" spans="1:22" ht="15.95" customHeight="1" thickBot="1">
      <c r="A4" s="6"/>
      <c r="B4" s="6"/>
      <c r="C4" s="6"/>
      <c r="D4" s="7"/>
      <c r="E4" s="7"/>
      <c r="F4" s="7"/>
      <c r="G4" s="8"/>
      <c r="H4" s="7"/>
      <c r="I4" s="7"/>
      <c r="J4" s="8"/>
      <c r="K4" s="7"/>
      <c r="L4" s="7"/>
      <c r="M4" s="8"/>
      <c r="N4" s="4"/>
      <c r="O4" s="4"/>
      <c r="P4" s="4"/>
      <c r="Q4" s="4"/>
      <c r="R4" s="4"/>
      <c r="S4" s="4"/>
      <c r="T4" s="4"/>
      <c r="U4" s="4"/>
      <c r="V4" s="4"/>
    </row>
    <row r="5" spans="1:22" ht="15.95" customHeight="1" thickBot="1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4"/>
      <c r="O5" s="4"/>
      <c r="P5" s="4"/>
      <c r="Q5" s="4"/>
      <c r="R5" s="4"/>
      <c r="S5" s="4"/>
      <c r="T5" s="4"/>
      <c r="U5" s="4"/>
      <c r="V5" s="4"/>
    </row>
    <row r="6" spans="1:22" ht="15.95" customHeight="1">
      <c r="A6" s="57" t="s">
        <v>4</v>
      </c>
      <c r="B6" s="55" t="s">
        <v>5</v>
      </c>
      <c r="C6" s="55" t="s">
        <v>6</v>
      </c>
      <c r="D6" s="82" t="s">
        <v>7</v>
      </c>
      <c r="E6" s="59" t="s">
        <v>8</v>
      </c>
      <c r="F6" s="52"/>
      <c r="G6" s="54"/>
      <c r="H6" s="59" t="s">
        <v>9</v>
      </c>
      <c r="I6" s="52"/>
      <c r="J6" s="54"/>
      <c r="K6" s="60" t="s">
        <v>10</v>
      </c>
      <c r="L6" s="52"/>
      <c r="M6" s="54"/>
      <c r="N6" s="4"/>
      <c r="O6" s="4"/>
      <c r="P6" s="4"/>
      <c r="Q6" s="4"/>
      <c r="R6" s="4"/>
      <c r="S6" s="4"/>
      <c r="T6" s="4"/>
      <c r="U6" s="4"/>
      <c r="V6" s="4"/>
    </row>
    <row r="7" spans="1:22" ht="15.95" customHeight="1">
      <c r="A7" s="58"/>
      <c r="B7" s="56"/>
      <c r="C7" s="56"/>
      <c r="D7" s="68"/>
      <c r="E7" s="12" t="s">
        <v>11</v>
      </c>
      <c r="F7" s="13" t="s">
        <v>12</v>
      </c>
      <c r="G7" s="14" t="s">
        <v>13</v>
      </c>
      <c r="H7" s="12" t="s">
        <v>11</v>
      </c>
      <c r="I7" s="13" t="s">
        <v>12</v>
      </c>
      <c r="J7" s="14" t="s">
        <v>13</v>
      </c>
      <c r="K7" s="15" t="s">
        <v>11</v>
      </c>
      <c r="L7" s="13" t="s">
        <v>12</v>
      </c>
      <c r="M7" s="14" t="s">
        <v>13</v>
      </c>
      <c r="N7" s="4"/>
      <c r="O7" s="4"/>
      <c r="P7" s="4"/>
      <c r="Q7" s="4"/>
      <c r="R7" s="4"/>
      <c r="S7" s="4"/>
      <c r="T7" s="4"/>
      <c r="U7" s="4"/>
      <c r="V7" s="4"/>
    </row>
    <row r="8" spans="1:22" ht="15.95" customHeight="1">
      <c r="A8" s="16">
        <v>1</v>
      </c>
      <c r="B8" s="43" t="s">
        <v>44</v>
      </c>
      <c r="C8" s="17">
        <f t="shared" ref="C8:C13" si="0">SUM(F8+I8+L8)</f>
        <v>21.3</v>
      </c>
      <c r="D8" s="42">
        <v>0</v>
      </c>
      <c r="E8" s="18" t="s">
        <v>14</v>
      </c>
      <c r="F8" s="19">
        <v>8.5</v>
      </c>
      <c r="G8" s="20">
        <f t="shared" ref="G8:G13" si="1">F8*D8</f>
        <v>0</v>
      </c>
      <c r="H8" s="18" t="s">
        <v>15</v>
      </c>
      <c r="I8" s="19">
        <v>4.3</v>
      </c>
      <c r="J8" s="21">
        <f t="shared" ref="J8:J13" si="2">I8*D8</f>
        <v>0</v>
      </c>
      <c r="K8" s="22" t="s">
        <v>16</v>
      </c>
      <c r="L8" s="19">
        <v>8.5</v>
      </c>
      <c r="M8" s="21">
        <f t="shared" ref="M8:M13" si="3">L8*D8</f>
        <v>0</v>
      </c>
      <c r="N8" s="4"/>
      <c r="O8" s="4"/>
      <c r="P8" s="4"/>
      <c r="Q8" s="4"/>
      <c r="R8" s="4"/>
      <c r="S8" s="4"/>
      <c r="T8" s="4"/>
      <c r="U8" s="4"/>
      <c r="V8" s="4"/>
    </row>
    <row r="9" spans="1:22" ht="15.95" customHeight="1">
      <c r="A9" s="16">
        <v>2</v>
      </c>
      <c r="B9" s="43" t="s">
        <v>45</v>
      </c>
      <c r="C9" s="17">
        <f t="shared" si="0"/>
        <v>13.2</v>
      </c>
      <c r="D9" s="42">
        <v>0</v>
      </c>
      <c r="E9" s="18" t="s">
        <v>17</v>
      </c>
      <c r="F9" s="19">
        <v>3</v>
      </c>
      <c r="G9" s="20">
        <f t="shared" si="1"/>
        <v>0</v>
      </c>
      <c r="H9" s="18" t="s">
        <v>18</v>
      </c>
      <c r="I9" s="19">
        <v>2.9</v>
      </c>
      <c r="J9" s="21">
        <f t="shared" si="2"/>
        <v>0</v>
      </c>
      <c r="K9" s="22" t="s">
        <v>19</v>
      </c>
      <c r="L9" s="19">
        <v>7.3</v>
      </c>
      <c r="M9" s="21">
        <f t="shared" si="3"/>
        <v>0</v>
      </c>
      <c r="N9" s="4"/>
      <c r="O9" s="4"/>
      <c r="P9" s="4"/>
      <c r="Q9" s="4"/>
      <c r="R9" s="4"/>
      <c r="S9" s="4"/>
      <c r="T9" s="4"/>
      <c r="U9" s="4"/>
      <c r="V9" s="4"/>
    </row>
    <row r="10" spans="1:22" ht="15.95" customHeight="1">
      <c r="A10" s="16">
        <v>3</v>
      </c>
      <c r="B10" s="43" t="s">
        <v>46</v>
      </c>
      <c r="C10" s="17">
        <f>SUM(F10+I10+L10)</f>
        <v>15.7</v>
      </c>
      <c r="D10" s="42">
        <v>0</v>
      </c>
      <c r="E10" s="18" t="s">
        <v>20</v>
      </c>
      <c r="F10" s="19">
        <v>4.0999999999999996</v>
      </c>
      <c r="G10" s="20">
        <f t="shared" si="1"/>
        <v>0</v>
      </c>
      <c r="H10" s="18" t="s">
        <v>21</v>
      </c>
      <c r="I10" s="19">
        <v>7.1</v>
      </c>
      <c r="J10" s="21">
        <f t="shared" si="2"/>
        <v>0</v>
      </c>
      <c r="K10" s="22" t="s">
        <v>22</v>
      </c>
      <c r="L10" s="19">
        <v>4.5</v>
      </c>
      <c r="M10" s="21">
        <f t="shared" si="3"/>
        <v>0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ht="15.95" customHeight="1">
      <c r="A11" s="16">
        <v>4</v>
      </c>
      <c r="B11" s="43" t="s">
        <v>47</v>
      </c>
      <c r="C11" s="17">
        <f t="shared" si="0"/>
        <v>14.1</v>
      </c>
      <c r="D11" s="42">
        <v>0</v>
      </c>
      <c r="E11" s="18" t="s">
        <v>23</v>
      </c>
      <c r="F11" s="19">
        <v>6.8</v>
      </c>
      <c r="G11" s="20">
        <f t="shared" si="1"/>
        <v>0</v>
      </c>
      <c r="H11" s="18" t="s">
        <v>24</v>
      </c>
      <c r="I11" s="19">
        <v>4.2</v>
      </c>
      <c r="J11" s="21">
        <f t="shared" si="2"/>
        <v>0</v>
      </c>
      <c r="K11" s="22" t="s">
        <v>25</v>
      </c>
      <c r="L11" s="19">
        <v>3.1</v>
      </c>
      <c r="M11" s="21">
        <f t="shared" si="3"/>
        <v>0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ht="15.95" customHeight="1">
      <c r="A12" s="16">
        <v>5</v>
      </c>
      <c r="B12" s="43" t="s">
        <v>48</v>
      </c>
      <c r="C12" s="17">
        <f t="shared" si="0"/>
        <v>10.9</v>
      </c>
      <c r="D12" s="42">
        <v>0</v>
      </c>
      <c r="E12" s="18" t="s">
        <v>26</v>
      </c>
      <c r="F12" s="19">
        <v>5.0999999999999996</v>
      </c>
      <c r="G12" s="20">
        <f t="shared" si="1"/>
        <v>0</v>
      </c>
      <c r="H12" s="18" t="s">
        <v>27</v>
      </c>
      <c r="I12" s="19">
        <v>2.2000000000000002</v>
      </c>
      <c r="J12" s="21">
        <f t="shared" si="2"/>
        <v>0</v>
      </c>
      <c r="K12" s="22" t="s">
        <v>28</v>
      </c>
      <c r="L12" s="19">
        <v>3.6</v>
      </c>
      <c r="M12" s="21">
        <f t="shared" si="3"/>
        <v>0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15.95" customHeight="1" thickBot="1">
      <c r="A13" s="23">
        <v>6</v>
      </c>
      <c r="B13" s="44" t="s">
        <v>49</v>
      </c>
      <c r="C13" s="24">
        <f t="shared" si="0"/>
        <v>18.399999999999999</v>
      </c>
      <c r="D13" s="42">
        <v>0</v>
      </c>
      <c r="E13" s="25" t="s">
        <v>29</v>
      </c>
      <c r="F13" s="26">
        <v>10</v>
      </c>
      <c r="G13" s="27">
        <f t="shared" si="1"/>
        <v>0</v>
      </c>
      <c r="H13" s="25" t="s">
        <v>30</v>
      </c>
      <c r="I13" s="26">
        <v>3.8</v>
      </c>
      <c r="J13" s="28">
        <f t="shared" si="2"/>
        <v>0</v>
      </c>
      <c r="K13" s="29" t="s">
        <v>31</v>
      </c>
      <c r="L13" s="26">
        <v>4.5999999999999996</v>
      </c>
      <c r="M13" s="28">
        <f t="shared" si="3"/>
        <v>0</v>
      </c>
      <c r="N13" s="4"/>
      <c r="O13" s="4"/>
      <c r="P13" s="4"/>
      <c r="Q13" s="4"/>
      <c r="R13" s="4"/>
      <c r="S13" s="4"/>
      <c r="T13" s="4"/>
      <c r="U13" s="4"/>
      <c r="V13" s="4"/>
    </row>
    <row r="14" spans="1:22" ht="15.95" customHeight="1" thickBot="1">
      <c r="A14" s="9"/>
      <c r="B14" s="9"/>
      <c r="C14" s="9"/>
      <c r="D14" s="75" t="s">
        <v>55</v>
      </c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4"/>
      <c r="R14" s="4"/>
      <c r="S14" s="4"/>
      <c r="T14" s="4"/>
      <c r="U14" s="4"/>
      <c r="V14" s="4"/>
    </row>
    <row r="15" spans="1:22" ht="15.95" customHeight="1" thickBot="1">
      <c r="A15" s="9"/>
      <c r="B15" s="9"/>
      <c r="C15" s="9"/>
      <c r="D15" s="76"/>
      <c r="E15" s="9"/>
      <c r="F15" s="9"/>
      <c r="G15" s="9"/>
      <c r="H15" s="9"/>
      <c r="I15" s="9"/>
      <c r="J15" s="9"/>
      <c r="K15" s="80" t="s">
        <v>52</v>
      </c>
      <c r="L15" s="81"/>
      <c r="M15" s="39">
        <f>SUM(G8:G13,J8:J13,M8:M13)</f>
        <v>0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5.95" customHeight="1" thickBot="1">
      <c r="A16" s="10"/>
      <c r="B16" s="10"/>
      <c r="C16" s="10"/>
      <c r="D16" s="77"/>
      <c r="E16" s="10"/>
      <c r="F16" s="10"/>
      <c r="G16" s="10"/>
      <c r="H16" s="10"/>
      <c r="I16" s="10"/>
      <c r="J16" s="10"/>
      <c r="K16" s="78" t="s">
        <v>53</v>
      </c>
      <c r="L16" s="79"/>
      <c r="M16" s="40">
        <f>SUM(M15/93.4)</f>
        <v>0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5.9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6"/>
      <c r="M17" s="10"/>
      <c r="N17" s="4"/>
      <c r="O17" s="4"/>
      <c r="P17" s="4"/>
      <c r="Q17" s="4"/>
      <c r="R17" s="4"/>
      <c r="S17" s="4"/>
      <c r="T17" s="4"/>
      <c r="U17" s="4"/>
      <c r="V17" s="4"/>
    </row>
    <row r="18" spans="1:22" ht="15.9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4"/>
      <c r="O18" s="4"/>
      <c r="P18" s="4"/>
      <c r="Q18" s="4"/>
      <c r="R18" s="4"/>
      <c r="S18" s="4"/>
      <c r="T18" s="4"/>
      <c r="U18" s="4"/>
      <c r="V18" s="4"/>
    </row>
    <row r="19" spans="1:22" ht="15.95" customHeight="1" thickBot="1">
      <c r="A19" s="48" t="s">
        <v>51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22" ht="15.95" customHeight="1">
      <c r="A20" s="72" t="s">
        <v>4</v>
      </c>
      <c r="B20" s="69" t="s">
        <v>5</v>
      </c>
      <c r="C20" s="69" t="s">
        <v>6</v>
      </c>
      <c r="D20" s="67" t="s">
        <v>7</v>
      </c>
      <c r="E20" s="53" t="s">
        <v>8</v>
      </c>
      <c r="F20" s="52"/>
      <c r="G20" s="54"/>
      <c r="H20" s="51" t="s">
        <v>9</v>
      </c>
      <c r="I20" s="52"/>
      <c r="J20" s="52"/>
      <c r="K20" s="53" t="s">
        <v>10</v>
      </c>
      <c r="L20" s="52"/>
      <c r="M20" s="54"/>
      <c r="N20" s="51" t="s">
        <v>32</v>
      </c>
      <c r="O20" s="52"/>
      <c r="P20" s="52"/>
      <c r="Q20" s="53" t="s">
        <v>33</v>
      </c>
      <c r="R20" s="52"/>
      <c r="S20" s="54"/>
      <c r="T20" s="51" t="s">
        <v>34</v>
      </c>
      <c r="U20" s="52"/>
      <c r="V20" s="54"/>
    </row>
    <row r="21" spans="1:22" ht="15.95" customHeight="1">
      <c r="A21" s="58"/>
      <c r="B21" s="56"/>
      <c r="C21" s="56"/>
      <c r="D21" s="68"/>
      <c r="E21" s="30" t="s">
        <v>11</v>
      </c>
      <c r="F21" s="31" t="s">
        <v>12</v>
      </c>
      <c r="G21" s="32" t="s">
        <v>13</v>
      </c>
      <c r="H21" s="33" t="s">
        <v>11</v>
      </c>
      <c r="I21" s="31" t="s">
        <v>12</v>
      </c>
      <c r="J21" s="34" t="s">
        <v>13</v>
      </c>
      <c r="K21" s="30" t="s">
        <v>11</v>
      </c>
      <c r="L21" s="31" t="s">
        <v>12</v>
      </c>
      <c r="M21" s="32" t="s">
        <v>13</v>
      </c>
      <c r="N21" s="33" t="s">
        <v>11</v>
      </c>
      <c r="O21" s="31" t="s">
        <v>12</v>
      </c>
      <c r="P21" s="34" t="s">
        <v>13</v>
      </c>
      <c r="Q21" s="30" t="s">
        <v>11</v>
      </c>
      <c r="R21" s="31" t="s">
        <v>12</v>
      </c>
      <c r="S21" s="32" t="s">
        <v>13</v>
      </c>
      <c r="T21" s="33" t="s">
        <v>11</v>
      </c>
      <c r="U21" s="31" t="s">
        <v>12</v>
      </c>
      <c r="V21" s="32" t="s">
        <v>13</v>
      </c>
    </row>
    <row r="22" spans="1:22" ht="15.95" customHeight="1">
      <c r="A22" s="16">
        <v>1</v>
      </c>
      <c r="B22" s="43" t="s">
        <v>44</v>
      </c>
      <c r="C22" s="17">
        <f>F22+I22+L22+O22+R22+U22</f>
        <v>35.4</v>
      </c>
      <c r="D22" s="42">
        <v>0</v>
      </c>
      <c r="E22" s="18" t="s">
        <v>14</v>
      </c>
      <c r="F22" s="19">
        <v>8.5</v>
      </c>
      <c r="G22" s="20">
        <f t="shared" ref="G22:G24" si="4">F22*D22</f>
        <v>0</v>
      </c>
      <c r="H22" s="22" t="s">
        <v>23</v>
      </c>
      <c r="I22" s="19">
        <v>6.8</v>
      </c>
      <c r="J22" s="35">
        <f>I22*D22</f>
        <v>0</v>
      </c>
      <c r="K22" s="18" t="s">
        <v>15</v>
      </c>
      <c r="L22" s="19">
        <v>4.3</v>
      </c>
      <c r="M22" s="21">
        <f>L22*D22</f>
        <v>0</v>
      </c>
      <c r="N22" s="22" t="s">
        <v>24</v>
      </c>
      <c r="O22" s="19">
        <v>4.2</v>
      </c>
      <c r="P22" s="36">
        <f>O22*D22</f>
        <v>0</v>
      </c>
      <c r="Q22" s="18" t="s">
        <v>16</v>
      </c>
      <c r="R22" s="19">
        <v>8.5</v>
      </c>
      <c r="S22" s="21">
        <f>R22*D22</f>
        <v>0</v>
      </c>
      <c r="T22" s="22" t="s">
        <v>25</v>
      </c>
      <c r="U22" s="19">
        <v>3.1</v>
      </c>
      <c r="V22" s="21">
        <f>U22*D22</f>
        <v>0</v>
      </c>
    </row>
    <row r="23" spans="1:22" ht="15.95" customHeight="1">
      <c r="A23" s="16">
        <v>2</v>
      </c>
      <c r="B23" s="43" t="s">
        <v>45</v>
      </c>
      <c r="C23" s="17">
        <f>F23+I23+L23+O23+R23+U23</f>
        <v>24.1</v>
      </c>
      <c r="D23" s="42">
        <v>0</v>
      </c>
      <c r="E23" s="18" t="s">
        <v>17</v>
      </c>
      <c r="F23" s="19">
        <v>3</v>
      </c>
      <c r="G23" s="20">
        <f t="shared" si="4"/>
        <v>0</v>
      </c>
      <c r="H23" s="22" t="s">
        <v>26</v>
      </c>
      <c r="I23" s="19">
        <v>5.0999999999999996</v>
      </c>
      <c r="J23" s="35">
        <f>I23*D23</f>
        <v>0</v>
      </c>
      <c r="K23" s="18" t="s">
        <v>18</v>
      </c>
      <c r="L23" s="19">
        <v>2.9</v>
      </c>
      <c r="M23" s="21">
        <f>L23*D23</f>
        <v>0</v>
      </c>
      <c r="N23" s="22" t="s">
        <v>27</v>
      </c>
      <c r="O23" s="19">
        <v>2.2000000000000002</v>
      </c>
      <c r="P23" s="36">
        <f>O23*D23</f>
        <v>0</v>
      </c>
      <c r="Q23" s="18" t="s">
        <v>19</v>
      </c>
      <c r="R23" s="19">
        <v>7.3</v>
      </c>
      <c r="S23" s="21">
        <f>R23*D23</f>
        <v>0</v>
      </c>
      <c r="T23" s="22" t="s">
        <v>28</v>
      </c>
      <c r="U23" s="19">
        <v>3.6</v>
      </c>
      <c r="V23" s="21">
        <f>U23*D23</f>
        <v>0</v>
      </c>
    </row>
    <row r="24" spans="1:22" ht="15.95" customHeight="1" thickBot="1">
      <c r="A24" s="23">
        <v>3</v>
      </c>
      <c r="B24" s="44" t="s">
        <v>46</v>
      </c>
      <c r="C24" s="24">
        <f>F24+I24+L24+O24+R24+U24</f>
        <v>34.1</v>
      </c>
      <c r="D24" s="42">
        <v>0</v>
      </c>
      <c r="E24" s="25" t="s">
        <v>20</v>
      </c>
      <c r="F24" s="26">
        <v>4.0999999999999996</v>
      </c>
      <c r="G24" s="27">
        <f t="shared" si="4"/>
        <v>0</v>
      </c>
      <c r="H24" s="29" t="s">
        <v>29</v>
      </c>
      <c r="I24" s="26">
        <v>10</v>
      </c>
      <c r="J24" s="37">
        <f>I24*D24</f>
        <v>0</v>
      </c>
      <c r="K24" s="25" t="s">
        <v>21</v>
      </c>
      <c r="L24" s="26">
        <v>7.1</v>
      </c>
      <c r="M24" s="28">
        <f>L24*D24</f>
        <v>0</v>
      </c>
      <c r="N24" s="29" t="s">
        <v>30</v>
      </c>
      <c r="O24" s="26">
        <v>3.8</v>
      </c>
      <c r="P24" s="38">
        <f>O24*D24</f>
        <v>0</v>
      </c>
      <c r="Q24" s="25" t="s">
        <v>22</v>
      </c>
      <c r="R24" s="26">
        <v>4.5</v>
      </c>
      <c r="S24" s="28">
        <f>R24*D24</f>
        <v>0</v>
      </c>
      <c r="T24" s="29" t="s">
        <v>31</v>
      </c>
      <c r="U24" s="26">
        <v>4.5999999999999996</v>
      </c>
      <c r="V24" s="28">
        <f>U24*D24</f>
        <v>0</v>
      </c>
    </row>
    <row r="25" spans="1:22" ht="15.95" customHeight="1" thickBot="1">
      <c r="A25" s="9"/>
      <c r="B25" s="9"/>
      <c r="C25" s="9"/>
      <c r="D25" s="75" t="s">
        <v>55</v>
      </c>
      <c r="E25" s="9"/>
      <c r="F25" s="9"/>
      <c r="G25" s="9"/>
      <c r="H25" s="9"/>
      <c r="I25" s="9"/>
      <c r="J25" s="9"/>
      <c r="K25" s="9"/>
      <c r="L25" s="9"/>
      <c r="M25" s="9"/>
      <c r="N25" s="4"/>
      <c r="O25" s="4"/>
      <c r="P25" s="4"/>
      <c r="Q25" s="4"/>
      <c r="R25" s="4"/>
      <c r="S25" s="4"/>
      <c r="T25" s="4"/>
      <c r="U25" s="4"/>
      <c r="V25" s="4"/>
    </row>
    <row r="26" spans="1:22" ht="15.95" customHeight="1" thickBot="1">
      <c r="A26" s="9"/>
      <c r="B26" s="9"/>
      <c r="C26" s="9"/>
      <c r="D26" s="76"/>
      <c r="E26" s="9"/>
      <c r="F26" s="9"/>
      <c r="G26" s="9"/>
      <c r="H26" s="9"/>
      <c r="I26" s="9"/>
      <c r="J26" s="9"/>
      <c r="K26" s="10"/>
      <c r="L26" s="10"/>
      <c r="M26" s="10"/>
      <c r="N26" s="4"/>
      <c r="O26" s="4"/>
      <c r="P26" s="4"/>
      <c r="Q26" s="4"/>
      <c r="R26" s="4"/>
      <c r="S26" s="4"/>
      <c r="T26" s="80" t="s">
        <v>52</v>
      </c>
      <c r="U26" s="81"/>
      <c r="V26" s="39">
        <f>SUM(G22:G24,J22:J24,M22:M24,P22:P24,S22:S24,V22:V24)</f>
        <v>0</v>
      </c>
    </row>
    <row r="27" spans="1:22" ht="15.95" customHeight="1" thickBot="1">
      <c r="A27" s="10"/>
      <c r="B27" s="10"/>
      <c r="C27" s="10"/>
      <c r="D27" s="77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  <c r="Q27" s="4"/>
      <c r="R27" s="4"/>
      <c r="S27" s="4"/>
      <c r="T27" s="78" t="s">
        <v>53</v>
      </c>
      <c r="U27" s="79"/>
      <c r="V27" s="40">
        <f>SUM(V26/93.4)</f>
        <v>0</v>
      </c>
    </row>
    <row r="28" spans="1:22" ht="15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  <c r="Q28" s="4"/>
      <c r="R28" s="4"/>
      <c r="S28" s="4"/>
      <c r="T28" s="11"/>
      <c r="U28" s="6"/>
      <c r="V28" s="4"/>
    </row>
    <row r="29" spans="1:22" ht="15.9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4"/>
      <c r="O29" s="4"/>
      <c r="P29" s="4"/>
      <c r="Q29" s="4"/>
      <c r="R29" s="4"/>
      <c r="S29" s="4"/>
      <c r="T29" s="4"/>
      <c r="U29" s="4"/>
      <c r="V29" s="4"/>
    </row>
    <row r="30" spans="1:22" ht="15.95" customHeight="1" thickBot="1">
      <c r="A30" s="74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</row>
    <row r="31" spans="1:22" ht="15.95" customHeight="1">
      <c r="A31" s="71" t="s">
        <v>4</v>
      </c>
      <c r="B31" s="70" t="s">
        <v>5</v>
      </c>
      <c r="C31" s="70" t="s">
        <v>6</v>
      </c>
      <c r="D31" s="73" t="s">
        <v>7</v>
      </c>
      <c r="E31" s="59" t="s">
        <v>8</v>
      </c>
      <c r="F31" s="52"/>
      <c r="G31" s="54"/>
      <c r="H31" s="59" t="s">
        <v>9</v>
      </c>
      <c r="I31" s="52"/>
      <c r="J31" s="54"/>
      <c r="K31" s="83" t="s">
        <v>10</v>
      </c>
      <c r="L31" s="84"/>
      <c r="M31" s="85"/>
      <c r="N31" s="4"/>
      <c r="O31" s="4"/>
      <c r="P31" s="4"/>
      <c r="Q31" s="4"/>
      <c r="R31" s="4"/>
      <c r="S31" s="4"/>
      <c r="T31" s="4"/>
      <c r="U31" s="4"/>
      <c r="V31" s="4"/>
    </row>
    <row r="32" spans="1:22" ht="15.95" customHeight="1">
      <c r="A32" s="58"/>
      <c r="B32" s="56"/>
      <c r="C32" s="56"/>
      <c r="D32" s="68"/>
      <c r="E32" s="12" t="s">
        <v>11</v>
      </c>
      <c r="F32" s="13" t="s">
        <v>12</v>
      </c>
      <c r="G32" s="14" t="s">
        <v>13</v>
      </c>
      <c r="H32" s="12" t="s">
        <v>11</v>
      </c>
      <c r="I32" s="13" t="s">
        <v>12</v>
      </c>
      <c r="J32" s="14" t="s">
        <v>13</v>
      </c>
      <c r="K32" s="15" t="s">
        <v>11</v>
      </c>
      <c r="L32" s="13" t="s">
        <v>12</v>
      </c>
      <c r="M32" s="14" t="s">
        <v>13</v>
      </c>
      <c r="N32" s="4"/>
      <c r="O32" s="4"/>
      <c r="P32" s="4"/>
      <c r="Q32" s="4"/>
      <c r="R32" s="4"/>
      <c r="S32" s="4"/>
      <c r="T32" s="4"/>
      <c r="U32" s="4"/>
      <c r="V32" s="4"/>
    </row>
    <row r="33" spans="1:22" ht="15.95" customHeight="1">
      <c r="A33" s="16">
        <v>1</v>
      </c>
      <c r="B33" s="43" t="s">
        <v>44</v>
      </c>
      <c r="C33" s="17">
        <f>SUM(F33+I33+L33)</f>
        <v>34.5</v>
      </c>
      <c r="D33" s="42">
        <v>0</v>
      </c>
      <c r="E33" s="18" t="s">
        <v>35</v>
      </c>
      <c r="F33" s="19">
        <f>SUM(F8:F9)</f>
        <v>11.5</v>
      </c>
      <c r="G33" s="20">
        <f t="shared" ref="G33:G35" si="5">F33*D33</f>
        <v>0</v>
      </c>
      <c r="H33" s="18" t="s">
        <v>36</v>
      </c>
      <c r="I33" s="19">
        <f>SUM(I8:I9)</f>
        <v>7.1999999999999993</v>
      </c>
      <c r="J33" s="21">
        <f>I33*D33</f>
        <v>0</v>
      </c>
      <c r="K33" s="22" t="s">
        <v>37</v>
      </c>
      <c r="L33" s="19">
        <f>SUM(L8:L9)</f>
        <v>15.8</v>
      </c>
      <c r="M33" s="21">
        <f>L33*D33</f>
        <v>0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ht="15.95" customHeight="1">
      <c r="A34" s="16">
        <v>2</v>
      </c>
      <c r="B34" s="43" t="s">
        <v>45</v>
      </c>
      <c r="C34" s="17">
        <f>SUM(F34+I34+L34)</f>
        <v>29.799999999999997</v>
      </c>
      <c r="D34" s="42">
        <v>0</v>
      </c>
      <c r="E34" s="18" t="s">
        <v>38</v>
      </c>
      <c r="F34" s="19">
        <f>SUM(F10:F11)</f>
        <v>10.899999999999999</v>
      </c>
      <c r="G34" s="20">
        <f t="shared" si="5"/>
        <v>0</v>
      </c>
      <c r="H34" s="18" t="s">
        <v>39</v>
      </c>
      <c r="I34" s="19">
        <f>SUM(I10:I11)</f>
        <v>11.3</v>
      </c>
      <c r="J34" s="21">
        <f>I34*D34</f>
        <v>0</v>
      </c>
      <c r="K34" s="22" t="s">
        <v>40</v>
      </c>
      <c r="L34" s="19">
        <f>SUM(L10:L11)</f>
        <v>7.6</v>
      </c>
      <c r="M34" s="21">
        <f>L34*D34</f>
        <v>0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ht="15.95" customHeight="1" thickBot="1">
      <c r="A35" s="23">
        <v>3</v>
      </c>
      <c r="B35" s="44" t="s">
        <v>46</v>
      </c>
      <c r="C35" s="24">
        <f>SUM(F35+I35+L35)</f>
        <v>29.3</v>
      </c>
      <c r="D35" s="42">
        <v>0</v>
      </c>
      <c r="E35" s="25" t="s">
        <v>41</v>
      </c>
      <c r="F35" s="26">
        <f>SUM(F12:F13)</f>
        <v>15.1</v>
      </c>
      <c r="G35" s="27">
        <f t="shared" si="5"/>
        <v>0</v>
      </c>
      <c r="H35" s="25" t="s">
        <v>42</v>
      </c>
      <c r="I35" s="26">
        <f>SUM(I12:I13)</f>
        <v>6</v>
      </c>
      <c r="J35" s="28">
        <f>I35*D35</f>
        <v>0</v>
      </c>
      <c r="K35" s="29" t="s">
        <v>43</v>
      </c>
      <c r="L35" s="26">
        <f>SUM(L12:L13)</f>
        <v>8.1999999999999993</v>
      </c>
      <c r="M35" s="28">
        <f>L35*D35</f>
        <v>0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thickBot="1">
      <c r="A36" s="9"/>
      <c r="B36" s="9"/>
      <c r="C36" s="9"/>
      <c r="D36" s="75" t="s">
        <v>55</v>
      </c>
      <c r="E36" s="9"/>
      <c r="F36" s="9"/>
      <c r="G36" s="9"/>
      <c r="H36" s="9"/>
      <c r="I36" s="9"/>
      <c r="J36" s="9"/>
      <c r="K36" s="9"/>
      <c r="L36" s="9"/>
      <c r="M36" s="9"/>
      <c r="N36" s="4"/>
      <c r="O36" s="4"/>
      <c r="P36" s="4"/>
      <c r="Q36" s="4"/>
      <c r="R36" s="4"/>
      <c r="S36" s="4"/>
      <c r="T36" s="4"/>
      <c r="U36" s="4"/>
      <c r="V36" s="4"/>
    </row>
    <row r="37" spans="1:22" ht="16.5" customHeight="1" thickBot="1">
      <c r="A37" s="9"/>
      <c r="B37" s="9"/>
      <c r="C37" s="9"/>
      <c r="D37" s="76"/>
      <c r="E37" s="9"/>
      <c r="F37" s="9"/>
      <c r="G37" s="9"/>
      <c r="H37" s="9"/>
      <c r="I37" s="9"/>
      <c r="J37" s="9"/>
      <c r="K37" s="80" t="s">
        <v>52</v>
      </c>
      <c r="L37" s="81"/>
      <c r="M37" s="39">
        <f>SUM(G33:G35,J33:J35,M33:M35)</f>
        <v>0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ht="13.5" thickBot="1">
      <c r="A38" s="4"/>
      <c r="B38" s="4"/>
      <c r="C38" s="4"/>
      <c r="D38" s="77"/>
      <c r="E38" s="4"/>
      <c r="F38" s="41"/>
      <c r="G38" s="4"/>
      <c r="H38" s="4"/>
      <c r="I38" s="4"/>
      <c r="J38" s="4"/>
      <c r="K38" s="78" t="s">
        <v>53</v>
      </c>
      <c r="L38" s="79"/>
      <c r="M38" s="40">
        <f>SUM(M37/93.4)</f>
        <v>0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</sheetData>
  <sheetProtection algorithmName="SHA-512" hashValue="7K0j4SvPGM9WAmy5CX/F3DWMZBpPCQz6oekh2KWl+fZbtM4AaSDORg8hpryc/AGgnDGmko81x3DfMgeTzHpE7A==" saltValue="ugEVwwglCq0jDDhQeiqFDw==" spinCount="100000" sheet="1" selectLockedCells="1"/>
  <mergeCells count="39">
    <mergeCell ref="D36:D38"/>
    <mergeCell ref="T27:U27"/>
    <mergeCell ref="K37:L37"/>
    <mergeCell ref="K38:L38"/>
    <mergeCell ref="E6:G6"/>
    <mergeCell ref="D6:D7"/>
    <mergeCell ref="H31:J31"/>
    <mergeCell ref="E31:G31"/>
    <mergeCell ref="K31:M31"/>
    <mergeCell ref="T20:V20"/>
    <mergeCell ref="T26:U26"/>
    <mergeCell ref="K15:L15"/>
    <mergeCell ref="K16:L16"/>
    <mergeCell ref="D14:D16"/>
    <mergeCell ref="C31:C32"/>
    <mergeCell ref="B31:B32"/>
    <mergeCell ref="A31:A32"/>
    <mergeCell ref="A20:A21"/>
    <mergeCell ref="D31:D32"/>
    <mergeCell ref="B20:B21"/>
    <mergeCell ref="A30:M30"/>
    <mergeCell ref="K20:M20"/>
    <mergeCell ref="D25:D27"/>
    <mergeCell ref="E1:M1"/>
    <mergeCell ref="A1:D1"/>
    <mergeCell ref="A19:V19"/>
    <mergeCell ref="H20:J20"/>
    <mergeCell ref="E20:G20"/>
    <mergeCell ref="B6:B7"/>
    <mergeCell ref="A6:A7"/>
    <mergeCell ref="H6:J6"/>
    <mergeCell ref="K6:M6"/>
    <mergeCell ref="C6:C7"/>
    <mergeCell ref="A3:M3"/>
    <mergeCell ref="A5:M5"/>
    <mergeCell ref="D20:D21"/>
    <mergeCell ref="C20:C21"/>
    <mergeCell ref="Q20:S20"/>
    <mergeCell ref="N20:P20"/>
  </mergeCells>
  <conditionalFormatting sqref="D8:D13 D22:D24 D33:D35">
    <cfRule type="notContainsBlanks" dxfId="0" priority="8">
      <formula>LEN(TRIM(D8))&gt;0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'Dropdown Criteria'!$A$2:$A$33</xm:f>
          </x14:formula1>
          <xm:sqref>D8:D13 D22:D24 D33:D35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2"/>
  <sheetViews>
    <sheetView workbookViewId="0">
      <selection activeCell="C16" sqref="C16"/>
    </sheetView>
  </sheetViews>
  <sheetFormatPr defaultColWidth="14.42578125" defaultRowHeight="15.75" customHeight="1"/>
  <sheetData>
    <row r="1" spans="1:2" ht="15.75" customHeight="1">
      <c r="A1" s="1" t="s">
        <v>0</v>
      </c>
      <c r="B1" s="2" t="s">
        <v>1</v>
      </c>
    </row>
    <row r="2" spans="1:2" ht="15.75" customHeight="1">
      <c r="A2" s="1">
        <v>0</v>
      </c>
      <c r="B2" s="3">
        <v>0.16666666666666666</v>
      </c>
    </row>
    <row r="3" spans="1:2" ht="15.75" customHeight="1">
      <c r="A3" s="1">
        <v>3.8194444444444443E-3</v>
      </c>
      <c r="B3" s="3">
        <v>0.19791666666666666</v>
      </c>
    </row>
    <row r="4" spans="1:2" ht="15.75" customHeight="1">
      <c r="A4" s="1">
        <v>3.9930555555555552E-3</v>
      </c>
      <c r="B4" s="3">
        <v>0.22916666666666666</v>
      </c>
    </row>
    <row r="5" spans="1:2" ht="15.75" customHeight="1">
      <c r="A5" s="1">
        <v>4.1666666666666666E-3</v>
      </c>
      <c r="B5" s="3">
        <v>0.26041666666666669</v>
      </c>
    </row>
    <row r="6" spans="1:2" ht="15.75" customHeight="1">
      <c r="A6" s="1">
        <v>4.340277777777778E-3</v>
      </c>
      <c r="B6" s="3">
        <v>0.29166666666666669</v>
      </c>
    </row>
    <row r="7" spans="1:2" ht="15.75" customHeight="1">
      <c r="A7" s="1">
        <v>4.5138888888888885E-3</v>
      </c>
      <c r="B7" s="3">
        <v>0.3125</v>
      </c>
    </row>
    <row r="8" spans="1:2" ht="15.75" customHeight="1">
      <c r="A8" s="1">
        <v>4.6874999999999998E-3</v>
      </c>
      <c r="B8" s="3">
        <v>0.33333333333333331</v>
      </c>
    </row>
    <row r="9" spans="1:2" ht="15.75" customHeight="1">
      <c r="A9" s="1">
        <v>4.8611111111111112E-3</v>
      </c>
      <c r="B9" s="3">
        <v>0.35416666666666669</v>
      </c>
    </row>
    <row r="10" spans="1:2" ht="15.75" customHeight="1">
      <c r="A10" s="1">
        <v>5.0347222222222225E-3</v>
      </c>
      <c r="B10" s="3">
        <v>0.375</v>
      </c>
    </row>
    <row r="11" spans="1:2" ht="15.75" customHeight="1">
      <c r="A11" s="1">
        <v>5.208333333333333E-3</v>
      </c>
      <c r="B11" s="3"/>
    </row>
    <row r="12" spans="1:2" ht="15.75" customHeight="1">
      <c r="A12" s="1">
        <v>5.3819444444444444E-3</v>
      </c>
      <c r="B12" s="3"/>
    </row>
    <row r="13" spans="1:2" ht="15.75" customHeight="1">
      <c r="A13" s="1">
        <v>5.5555555555555558E-3</v>
      </c>
      <c r="B13" s="3"/>
    </row>
    <row r="14" spans="1:2" ht="15.75" customHeight="1">
      <c r="A14" s="1">
        <v>5.7291666666666663E-3</v>
      </c>
    </row>
    <row r="15" spans="1:2" ht="15.75" customHeight="1">
      <c r="A15" s="1">
        <v>5.9027777777777776E-3</v>
      </c>
    </row>
    <row r="16" spans="1:2" ht="15.75" customHeight="1">
      <c r="A16" s="1">
        <v>6.076388888888889E-3</v>
      </c>
    </row>
    <row r="17" spans="1:1" ht="15.75" customHeight="1">
      <c r="A17" s="1">
        <v>6.2500000000000003E-3</v>
      </c>
    </row>
    <row r="18" spans="1:1" ht="15.75" customHeight="1">
      <c r="A18" s="1">
        <v>6.4236111111111108E-3</v>
      </c>
    </row>
    <row r="19" spans="1:1" ht="15.75" customHeight="1">
      <c r="A19" s="1">
        <v>6.5972222222222222E-3</v>
      </c>
    </row>
    <row r="20" spans="1:1" ht="15.75" customHeight="1">
      <c r="A20" s="1">
        <v>6.7708333333333336E-3</v>
      </c>
    </row>
    <row r="21" spans="1:1" ht="15.75" customHeight="1">
      <c r="A21" s="1">
        <v>6.9444444444444441E-3</v>
      </c>
    </row>
    <row r="22" spans="1:1" ht="15.75" customHeight="1">
      <c r="A22" s="1">
        <v>7.1180555555555554E-3</v>
      </c>
    </row>
    <row r="23" spans="1:1" ht="15.75" customHeight="1">
      <c r="A23" s="1">
        <v>7.2916666666666668E-3</v>
      </c>
    </row>
    <row r="24" spans="1:1" ht="12.75">
      <c r="A24" s="1">
        <v>7.4652777777777781E-3</v>
      </c>
    </row>
    <row r="25" spans="1:1" ht="12.75">
      <c r="A25" s="1">
        <v>7.6388888888888886E-3</v>
      </c>
    </row>
    <row r="26" spans="1:1" ht="12.75">
      <c r="A26" s="1">
        <v>7.8125E-3</v>
      </c>
    </row>
    <row r="27" spans="1:1" ht="12.75">
      <c r="A27" s="1">
        <v>7.9861111111111105E-3</v>
      </c>
    </row>
    <row r="28" spans="1:1" ht="12.75">
      <c r="A28" s="1">
        <v>8.1597222222222227E-3</v>
      </c>
    </row>
    <row r="29" spans="1:1" ht="12.75">
      <c r="A29" s="1">
        <v>8.3333333333333332E-3</v>
      </c>
    </row>
    <row r="30" spans="1:1" ht="12.75">
      <c r="A30" s="1">
        <v>8.5069444444444437E-3</v>
      </c>
    </row>
    <row r="31" spans="1:1" ht="12.75">
      <c r="A31" s="1">
        <v>8.6805555555555559E-3</v>
      </c>
    </row>
    <row r="32" spans="1:1" ht="12.75">
      <c r="A32" s="1">
        <v>8.8541666666666664E-3</v>
      </c>
    </row>
    <row r="33" spans="1:1" ht="12.75">
      <c r="A33" s="1">
        <v>9.0277777777777769E-3</v>
      </c>
    </row>
    <row r="34" spans="1:1" ht="12.75">
      <c r="A34" s="1"/>
    </row>
    <row r="35" spans="1:1" ht="12.75">
      <c r="A35" s="1"/>
    </row>
    <row r="36" spans="1:1" ht="12.75">
      <c r="A36" s="1"/>
    </row>
    <row r="37" spans="1:1" ht="12.75">
      <c r="A37" s="1"/>
    </row>
    <row r="38" spans="1:1" ht="12.75">
      <c r="A38" s="1"/>
    </row>
    <row r="39" spans="1:1" ht="12.75">
      <c r="A39" s="1"/>
    </row>
    <row r="40" spans="1:1" ht="12.75">
      <c r="A40" s="1"/>
    </row>
    <row r="41" spans="1:1" ht="12.75">
      <c r="A41" s="1"/>
    </row>
    <row r="42" spans="1:1" ht="12.75">
      <c r="A42" s="1"/>
    </row>
    <row r="43" spans="1:1" ht="12.75">
      <c r="A43" s="1"/>
    </row>
    <row r="44" spans="1:1" ht="12.75">
      <c r="A44" s="1"/>
    </row>
    <row r="45" spans="1:1" ht="12.75">
      <c r="A45" s="1"/>
    </row>
    <row r="46" spans="1:1" ht="12.75">
      <c r="A46" s="1"/>
    </row>
    <row r="47" spans="1:1" ht="12.75">
      <c r="A47" s="1"/>
    </row>
    <row r="48" spans="1:1" ht="12.75">
      <c r="A48" s="1"/>
    </row>
    <row r="49" spans="1:1" ht="12.75">
      <c r="A49" s="1"/>
    </row>
    <row r="50" spans="1:1" ht="12.75">
      <c r="A50" s="1"/>
    </row>
    <row r="51" spans="1:1" ht="12.75">
      <c r="A51" s="1"/>
    </row>
    <row r="52" spans="1:1" ht="12.75">
      <c r="A52" s="1"/>
    </row>
    <row r="53" spans="1:1" ht="12.75">
      <c r="A53" s="1"/>
    </row>
    <row r="54" spans="1:1" ht="12.75">
      <c r="A54" s="1"/>
    </row>
    <row r="55" spans="1:1" ht="12.75">
      <c r="A55" s="1"/>
    </row>
    <row r="56" spans="1:1" ht="12.75">
      <c r="A56" s="1"/>
    </row>
    <row r="57" spans="1:1" ht="12.75">
      <c r="A57" s="1"/>
    </row>
    <row r="58" spans="1:1" ht="12.75">
      <c r="A58" s="1"/>
    </row>
    <row r="59" spans="1:1" ht="12.75">
      <c r="A59" s="1"/>
    </row>
    <row r="60" spans="1:1" ht="12.75">
      <c r="A60" s="1"/>
    </row>
    <row r="61" spans="1:1" ht="12.75">
      <c r="A61" s="1"/>
    </row>
    <row r="62" spans="1:1" ht="12.75">
      <c r="A62" s="1"/>
    </row>
    <row r="63" spans="1:1" ht="12.75">
      <c r="A63" s="1"/>
    </row>
    <row r="64" spans="1:1" ht="12.75">
      <c r="A64" s="1"/>
    </row>
    <row r="65" spans="1:1" ht="12.75">
      <c r="A65" s="1"/>
    </row>
    <row r="66" spans="1:1" ht="12.75">
      <c r="A66" s="1"/>
    </row>
    <row r="67" spans="1:1" ht="12.75">
      <c r="A67" s="1"/>
    </row>
    <row r="68" spans="1:1" ht="12.75">
      <c r="A68" s="1"/>
    </row>
    <row r="69" spans="1:1" ht="12.75">
      <c r="A69" s="1"/>
    </row>
    <row r="70" spans="1:1" ht="12.75">
      <c r="A70" s="1"/>
    </row>
    <row r="71" spans="1:1" ht="12.75">
      <c r="A71" s="1"/>
    </row>
    <row r="72" spans="1:1" ht="12.75">
      <c r="A72" s="1"/>
    </row>
    <row r="73" spans="1:1" ht="12.75">
      <c r="A73" s="1"/>
    </row>
    <row r="74" spans="1:1" ht="12.75">
      <c r="A74" s="1"/>
    </row>
    <row r="75" spans="1:1" ht="12.75">
      <c r="A75" s="1"/>
    </row>
    <row r="76" spans="1:1" ht="12.75">
      <c r="A76" s="1"/>
    </row>
    <row r="77" spans="1:1" ht="12.75">
      <c r="A77" s="1"/>
    </row>
    <row r="78" spans="1:1" ht="12.75">
      <c r="A78" s="1"/>
    </row>
    <row r="79" spans="1:1" ht="12.75">
      <c r="A79" s="1"/>
    </row>
    <row r="80" spans="1:1" ht="12.75">
      <c r="A80" s="1"/>
    </row>
    <row r="81" spans="1:1" ht="12.75">
      <c r="A81" s="1"/>
    </row>
    <row r="82" spans="1:1" ht="12.75">
      <c r="A82" s="1"/>
    </row>
    <row r="83" spans="1:1" ht="12.75">
      <c r="A83" s="1"/>
    </row>
    <row r="84" spans="1:1" ht="12.75">
      <c r="A84" s="1"/>
    </row>
    <row r="85" spans="1:1" ht="12.75">
      <c r="A85" s="1"/>
    </row>
    <row r="86" spans="1:1" ht="12.75">
      <c r="A86" s="1"/>
    </row>
    <row r="87" spans="1:1" ht="12.75">
      <c r="A87" s="1"/>
    </row>
    <row r="88" spans="1:1" ht="12.75">
      <c r="A88" s="1"/>
    </row>
    <row r="89" spans="1:1" ht="12.75">
      <c r="A89" s="1"/>
    </row>
    <row r="90" spans="1:1" ht="12.75">
      <c r="A90" s="1"/>
    </row>
    <row r="91" spans="1:1" ht="12.75">
      <c r="A91" s="1"/>
    </row>
    <row r="92" spans="1:1" ht="12.75">
      <c r="A92" s="1"/>
    </row>
    <row r="93" spans="1:1" ht="12.75">
      <c r="A93" s="1"/>
    </row>
    <row r="94" spans="1:1" ht="12.75">
      <c r="A94" s="1"/>
    </row>
    <row r="95" spans="1:1" ht="12.75">
      <c r="A95" s="1"/>
    </row>
    <row r="96" spans="1:1" ht="12.75">
      <c r="A96" s="1"/>
    </row>
    <row r="97" spans="1:1" ht="12.75">
      <c r="A97" s="1"/>
    </row>
    <row r="98" spans="1:1" ht="12.75">
      <c r="A98" s="1"/>
    </row>
    <row r="99" spans="1:1" ht="12.75">
      <c r="A99" s="1"/>
    </row>
    <row r="100" spans="1:1" ht="12.75">
      <c r="A100" s="1"/>
    </row>
    <row r="101" spans="1:1" ht="12.75">
      <c r="A101" s="1"/>
    </row>
    <row r="102" spans="1:1" ht="12.75">
      <c r="A102" s="1"/>
    </row>
    <row r="103" spans="1:1" ht="12.75">
      <c r="A103" s="1"/>
    </row>
    <row r="104" spans="1:1" ht="12.75">
      <c r="A104" s="1"/>
    </row>
    <row r="105" spans="1:1" ht="12.75">
      <c r="A105" s="1"/>
    </row>
    <row r="106" spans="1:1" ht="12.75">
      <c r="A106" s="1"/>
    </row>
    <row r="107" spans="1:1" ht="12.75">
      <c r="A107" s="1"/>
    </row>
    <row r="108" spans="1:1" ht="12.75">
      <c r="A108" s="1"/>
    </row>
    <row r="109" spans="1:1" ht="12.75">
      <c r="A109" s="1"/>
    </row>
    <row r="110" spans="1:1" ht="12.75">
      <c r="A110" s="1"/>
    </row>
    <row r="111" spans="1:1" ht="12.75">
      <c r="A111" s="1"/>
    </row>
    <row r="112" spans="1:1" ht="12.75">
      <c r="A112" s="1"/>
    </row>
    <row r="113" spans="1:1" ht="12.75">
      <c r="A113" s="1"/>
    </row>
    <row r="114" spans="1:1" ht="12.75">
      <c r="A114" s="1"/>
    </row>
    <row r="115" spans="1:1" ht="12.75">
      <c r="A115" s="1"/>
    </row>
    <row r="116" spans="1:1" ht="12.75">
      <c r="A116" s="1"/>
    </row>
    <row r="117" spans="1:1" ht="12.75">
      <c r="A117" s="1"/>
    </row>
    <row r="118" spans="1:1" ht="12.75">
      <c r="A118" s="1"/>
    </row>
    <row r="119" spans="1:1" ht="12.75">
      <c r="A119" s="1"/>
    </row>
    <row r="120" spans="1:1" ht="12.75">
      <c r="A120" s="1"/>
    </row>
    <row r="121" spans="1:1" ht="12.75">
      <c r="A121" s="1"/>
    </row>
    <row r="122" spans="1:1" ht="12.75">
      <c r="A122" s="1"/>
    </row>
    <row r="123" spans="1:1" ht="12.75">
      <c r="A123" s="1"/>
    </row>
    <row r="124" spans="1:1" ht="12.75">
      <c r="A124" s="1"/>
    </row>
    <row r="125" spans="1:1" ht="12.75">
      <c r="A125" s="1"/>
    </row>
    <row r="126" spans="1:1" ht="12.75">
      <c r="A126" s="1"/>
    </row>
    <row r="127" spans="1:1" ht="12.75">
      <c r="A127" s="1"/>
    </row>
    <row r="128" spans="1:1" ht="12.75">
      <c r="A128" s="1"/>
    </row>
    <row r="129" spans="1:1" ht="12.75">
      <c r="A129" s="1"/>
    </row>
    <row r="130" spans="1:1" ht="12.75">
      <c r="A130" s="1"/>
    </row>
    <row r="131" spans="1:1" ht="12.75">
      <c r="A131" s="1"/>
    </row>
    <row r="132" spans="1:1" ht="12.75">
      <c r="A132" s="1"/>
    </row>
    <row r="133" spans="1:1" ht="12.75">
      <c r="A133" s="1"/>
    </row>
    <row r="134" spans="1:1" ht="12.75">
      <c r="A134" s="1"/>
    </row>
    <row r="135" spans="1:1" ht="12.75">
      <c r="A135" s="1"/>
    </row>
    <row r="136" spans="1:1" ht="12.75">
      <c r="A136" s="1"/>
    </row>
    <row r="137" spans="1:1" ht="12.75">
      <c r="A137" s="1"/>
    </row>
    <row r="138" spans="1:1" ht="12.75">
      <c r="A138" s="1"/>
    </row>
    <row r="139" spans="1:1" ht="12.75">
      <c r="A139" s="1"/>
    </row>
    <row r="140" spans="1:1" ht="12.75">
      <c r="A140" s="1"/>
    </row>
    <row r="141" spans="1:1" ht="12.75">
      <c r="A141" s="1"/>
    </row>
    <row r="142" spans="1:1" ht="12.75">
      <c r="A142" s="1"/>
    </row>
    <row r="143" spans="1:1" ht="12.75">
      <c r="A143" s="1"/>
    </row>
    <row r="144" spans="1:1" ht="12.75">
      <c r="A144" s="1"/>
    </row>
    <row r="145" spans="1:1" ht="12.75">
      <c r="A145" s="1"/>
    </row>
    <row r="146" spans="1:1" ht="12.75">
      <c r="A146" s="1"/>
    </row>
    <row r="147" spans="1:1" ht="12.75">
      <c r="A147" s="1"/>
    </row>
    <row r="148" spans="1:1" ht="12.75">
      <c r="A148" s="1"/>
    </row>
    <row r="149" spans="1:1" ht="12.75">
      <c r="A149" s="1"/>
    </row>
    <row r="150" spans="1:1" ht="12.75">
      <c r="A150" s="1"/>
    </row>
    <row r="151" spans="1:1" ht="12.75">
      <c r="A151" s="1"/>
    </row>
    <row r="152" spans="1:1" ht="12.75">
      <c r="A152" s="1"/>
    </row>
    <row r="153" spans="1:1" ht="12.75">
      <c r="A153" s="1"/>
    </row>
    <row r="154" spans="1:1" ht="12.75">
      <c r="A154" s="1"/>
    </row>
    <row r="155" spans="1:1" ht="12.75">
      <c r="A155" s="1"/>
    </row>
    <row r="156" spans="1:1" ht="12.75">
      <c r="A156" s="1"/>
    </row>
    <row r="157" spans="1:1" ht="12.75">
      <c r="A157" s="1"/>
    </row>
    <row r="158" spans="1:1" ht="12.75">
      <c r="A158" s="1"/>
    </row>
    <row r="159" spans="1:1" ht="12.75">
      <c r="A159" s="1"/>
    </row>
    <row r="160" spans="1:1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5.75" customHeight="1">
      <c r="A1002" s="1"/>
    </row>
  </sheetData>
  <sheetProtection algorithmName="SHA-512" hashValue="Lbf+jVO+grCTA9JqquYOSVFIwyWpKmjvoxQwbBkLr3/x5QE07CUoli2O7lodmWcfwqaVGeGRrSolRzVJZsSR8w==" saltValue="s5qoMsvniNfRhsybljXK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Dropdown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Mathew Anderson</cp:lastModifiedBy>
  <dcterms:modified xsi:type="dcterms:W3CDTF">2023-07-17T18:46:30Z</dcterms:modified>
</cp:coreProperties>
</file>